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0" yWindow="-440" windowWidth="27320" windowHeight="15360"/>
  </bookViews>
  <sheets>
    <sheet name="Budget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O13" i="1"/>
  <c r="L13" i="1"/>
  <c r="L3" i="1"/>
  <c r="L14" i="1"/>
  <c r="N14" i="1"/>
  <c r="D15" i="1"/>
  <c r="M15" i="1"/>
  <c r="L15" i="1"/>
  <c r="N15" i="1"/>
  <c r="M17" i="1"/>
  <c r="L4" i="1"/>
  <c r="L17" i="1"/>
  <c r="N17" i="1"/>
  <c r="M18" i="1"/>
  <c r="L5" i="1"/>
  <c r="L18" i="1"/>
  <c r="N18" i="1"/>
  <c r="M19" i="1"/>
  <c r="L6" i="1"/>
  <c r="L19" i="1"/>
  <c r="N19" i="1"/>
  <c r="M20" i="1"/>
  <c r="L7" i="1"/>
  <c r="L20" i="1"/>
  <c r="N20" i="1"/>
  <c r="M21" i="1"/>
  <c r="L21" i="1"/>
  <c r="N21" i="1"/>
  <c r="D21" i="1"/>
  <c r="D22" i="1"/>
  <c r="M22" i="1"/>
  <c r="L22" i="1"/>
  <c r="N22" i="1"/>
  <c r="M23" i="1"/>
  <c r="E15" i="1"/>
  <c r="E21" i="1"/>
  <c r="E22" i="1"/>
  <c r="L8" i="1"/>
  <c r="L23" i="1"/>
  <c r="N23" i="1"/>
  <c r="D24" i="1"/>
  <c r="M24" i="1"/>
  <c r="L24" i="1"/>
  <c r="N24" i="1"/>
  <c r="M25" i="1"/>
  <c r="N25" i="1"/>
  <c r="D26" i="1"/>
  <c r="M26" i="1"/>
  <c r="L26" i="1"/>
  <c r="N26" i="1"/>
  <c r="Q17" i="1"/>
  <c r="Q13" i="1"/>
  <c r="P13" i="1"/>
  <c r="P4" i="1"/>
  <c r="P17" i="1"/>
  <c r="R17" i="1"/>
  <c r="Q18" i="1"/>
  <c r="P5" i="1"/>
  <c r="P18" i="1"/>
  <c r="R18" i="1"/>
  <c r="Q19" i="1"/>
  <c r="P6" i="1"/>
  <c r="P19" i="1"/>
  <c r="R19" i="1"/>
  <c r="Q20" i="1"/>
  <c r="P7" i="1"/>
  <c r="P20" i="1"/>
  <c r="R20" i="1"/>
  <c r="Q21" i="1"/>
  <c r="P21" i="1"/>
  <c r="R21" i="1"/>
  <c r="Q22" i="1"/>
  <c r="P3" i="1"/>
  <c r="P14" i="1"/>
  <c r="P15" i="1"/>
  <c r="P22" i="1"/>
  <c r="R22" i="1"/>
  <c r="Q23" i="1"/>
  <c r="P8" i="1"/>
  <c r="P23" i="1"/>
  <c r="R23" i="1"/>
  <c r="Q24" i="1"/>
  <c r="P24" i="1"/>
  <c r="R24" i="1"/>
  <c r="Q25" i="1"/>
  <c r="R25" i="1"/>
  <c r="Q26" i="1"/>
  <c r="P26" i="1"/>
  <c r="R26" i="1"/>
  <c r="Q14" i="1"/>
  <c r="R14" i="1"/>
  <c r="Q15" i="1"/>
  <c r="R15" i="1"/>
  <c r="R13" i="1"/>
  <c r="M13" i="1"/>
  <c r="N13" i="1"/>
  <c r="E24" i="1"/>
  <c r="E26" i="1"/>
  <c r="O26" i="1"/>
  <c r="O25" i="1"/>
  <c r="O24" i="1"/>
  <c r="O23" i="1"/>
  <c r="O22" i="1"/>
  <c r="O17" i="1"/>
  <c r="O18" i="1"/>
  <c r="O19" i="1"/>
  <c r="O20" i="1"/>
  <c r="O21" i="1"/>
  <c r="O15" i="1"/>
  <c r="O14" i="1"/>
  <c r="P2" i="1"/>
  <c r="C15" i="1"/>
  <c r="C21" i="1"/>
  <c r="C22" i="1"/>
  <c r="C24" i="1"/>
  <c r="C26" i="1"/>
</calcChain>
</file>

<file path=xl/sharedStrings.xml><?xml version="1.0" encoding="utf-8"?>
<sst xmlns="http://schemas.openxmlformats.org/spreadsheetml/2006/main" count="51" uniqueCount="37">
  <si>
    <t>Plan for 2005</t>
  </si>
  <si>
    <t>Actual for 2005</t>
  </si>
  <si>
    <t>Lowe's</t>
  </si>
  <si>
    <t>Sales</t>
  </si>
  <si>
    <t>CGS</t>
  </si>
  <si>
    <t>Gross Profit</t>
  </si>
  <si>
    <t>Expenses</t>
  </si>
  <si>
    <t>SG&amp;A</t>
  </si>
  <si>
    <t>Store Opening Costs</t>
  </si>
  <si>
    <t>Depreciation</t>
  </si>
  <si>
    <t>Interest</t>
  </si>
  <si>
    <t>Total Expenses</t>
  </si>
  <si>
    <t>Pre-Tax Earnings</t>
  </si>
  <si>
    <t>Tax</t>
  </si>
  <si>
    <t>Earnings from continuing ops</t>
  </si>
  <si>
    <t>Discontinued ops</t>
  </si>
  <si>
    <t>Net Income</t>
  </si>
  <si>
    <t>Number of Stores</t>
  </si>
  <si>
    <t>Store Operating  Costs</t>
  </si>
  <si>
    <t>Earnings From Continuing Ops</t>
  </si>
  <si>
    <t>Discontinued Ops</t>
  </si>
  <si>
    <t>Assumptions</t>
  </si>
  <si>
    <t>Sales growth (same store)</t>
  </si>
  <si>
    <t>(expected % growth)</t>
  </si>
  <si>
    <t>CGS %</t>
  </si>
  <si>
    <t>SG&amp;A %</t>
  </si>
  <si>
    <t>Depreciation %</t>
  </si>
  <si>
    <t>Interest, net %</t>
  </si>
  <si>
    <t>Tax rate</t>
  </si>
  <si>
    <t>(2004-2005)</t>
  </si>
  <si>
    <t>(actual sales for 2005)</t>
  </si>
  <si>
    <t>Standard</t>
  </si>
  <si>
    <t>Flexible</t>
  </si>
  <si>
    <t>Previous Year 1/30/2004</t>
  </si>
  <si>
    <t>Budget For Lowe's Store Per Store</t>
  </si>
  <si>
    <t>Store Operating Costs</t>
  </si>
  <si>
    <t>Variance (Actual-Budget)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</si>
</sst>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Border="1"/>
    <xf numFmtId="14" fontId="2" fillId="0" borderId="0" xfId="0" applyNumberFormat="1" applyFont="1" applyBorder="1"/>
    <xf numFmtId="3" fontId="2" fillId="0" borderId="0" xfId="0" applyNumberFormat="1" applyFont="1" applyBorder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4" fontId="2" fillId="0" borderId="2" xfId="0" applyNumberFormat="1" applyFont="1" applyBorder="1"/>
    <xf numFmtId="3" fontId="2" fillId="0" borderId="1" xfId="0" applyNumberFormat="1" applyFont="1" applyBorder="1"/>
    <xf numFmtId="3" fontId="2" fillId="0" borderId="1" xfId="0" applyNumberFormat="1" applyFont="1" applyFill="1" applyBorder="1"/>
    <xf numFmtId="3" fontId="2" fillId="0" borderId="3" xfId="0" applyNumberFormat="1" applyFont="1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10" fontId="2" fillId="0" borderId="0" xfId="1" applyNumberFormat="1" applyFont="1" applyBorder="1"/>
    <xf numFmtId="4" fontId="2" fillId="0" borderId="0" xfId="0" applyNumberFormat="1" applyFont="1" applyBorder="1"/>
    <xf numFmtId="10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9" xfId="0" applyFont="1" applyBorder="1"/>
    <xf numFmtId="0" fontId="2" fillId="0" borderId="1" xfId="0" applyFont="1" applyBorder="1"/>
    <xf numFmtId="2" fontId="2" fillId="2" borderId="0" xfId="0" applyNumberFormat="1" applyFont="1" applyFill="1" applyBorder="1"/>
    <xf numFmtId="4" fontId="2" fillId="2" borderId="0" xfId="0" applyNumberFormat="1" applyFont="1" applyFill="1" applyBorder="1"/>
    <xf numFmtId="4" fontId="4" fillId="2" borderId="1" xfId="0" applyNumberFormat="1" applyFont="1" applyFill="1" applyBorder="1"/>
    <xf numFmtId="2" fontId="4" fillId="2" borderId="10" xfId="0" applyNumberFormat="1" applyFont="1" applyFill="1" applyBorder="1"/>
    <xf numFmtId="0" fontId="2" fillId="2" borderId="0" xfId="0" applyFont="1" applyFill="1" applyBorder="1"/>
    <xf numFmtId="2" fontId="2" fillId="2" borderId="1" xfId="0" applyNumberFormat="1" applyFont="1" applyFill="1" applyBorder="1"/>
    <xf numFmtId="0" fontId="2" fillId="3" borderId="1" xfId="0" applyFont="1" applyFill="1" applyBorder="1" applyAlignment="1">
      <alignment vertical="top" wrapText="1"/>
    </xf>
    <xf numFmtId="2" fontId="2" fillId="3" borderId="0" xfId="0" applyNumberFormat="1" applyFont="1" applyFill="1" applyBorder="1"/>
    <xf numFmtId="4" fontId="2" fillId="3" borderId="0" xfId="0" applyNumberFormat="1" applyFont="1" applyFill="1" applyBorder="1"/>
    <xf numFmtId="2" fontId="4" fillId="3" borderId="1" xfId="0" applyNumberFormat="1" applyFont="1" applyFill="1" applyBorder="1"/>
    <xf numFmtId="4" fontId="4" fillId="3" borderId="1" xfId="0" applyNumberFormat="1" applyFont="1" applyFill="1" applyBorder="1"/>
    <xf numFmtId="2" fontId="4" fillId="3" borderId="10" xfId="0" applyNumberFormat="1" applyFont="1" applyFill="1" applyBorder="1"/>
    <xf numFmtId="0" fontId="2" fillId="2" borderId="11" xfId="0" applyFont="1" applyFill="1" applyBorder="1" applyAlignment="1">
      <alignment vertical="top" wrapText="1"/>
    </xf>
    <xf numFmtId="0" fontId="2" fillId="2" borderId="6" xfId="0" applyFont="1" applyFill="1" applyBorder="1"/>
    <xf numFmtId="2" fontId="2" fillId="2" borderId="6" xfId="0" applyNumberFormat="1" applyFont="1" applyFill="1" applyBorder="1"/>
    <xf numFmtId="2" fontId="4" fillId="2" borderId="9" xfId="0" applyNumberFormat="1" applyFont="1" applyFill="1" applyBorder="1"/>
    <xf numFmtId="0" fontId="2" fillId="2" borderId="3" xfId="0" applyFont="1" applyFill="1" applyBorder="1" applyAlignment="1">
      <alignment vertical="top" wrapText="1"/>
    </xf>
    <xf numFmtId="0" fontId="2" fillId="2" borderId="12" xfId="0" applyFont="1" applyFill="1" applyBorder="1" applyAlignment="1">
      <alignment horizontal="center" vertical="top" wrapText="1"/>
    </xf>
    <xf numFmtId="14" fontId="2" fillId="2" borderId="6" xfId="0" applyNumberFormat="1" applyFont="1" applyFill="1" applyBorder="1"/>
    <xf numFmtId="14" fontId="2" fillId="2" borderId="0" xfId="0" applyNumberFormat="1" applyFont="1" applyFill="1" applyBorder="1"/>
    <xf numFmtId="4" fontId="2" fillId="2" borderId="6" xfId="0" applyNumberFormat="1" applyFont="1" applyFill="1" applyBorder="1"/>
    <xf numFmtId="3" fontId="2" fillId="2" borderId="6" xfId="0" applyNumberFormat="1" applyFont="1" applyFill="1" applyBorder="1"/>
    <xf numFmtId="4" fontId="4" fillId="2" borderId="9" xfId="0" applyNumberFormat="1" applyFont="1" applyFill="1" applyBorder="1"/>
    <xf numFmtId="0" fontId="2" fillId="2" borderId="7" xfId="0" applyFont="1" applyFill="1" applyBorder="1"/>
    <xf numFmtId="2" fontId="2" fillId="2" borderId="7" xfId="0" applyNumberFormat="1" applyFont="1" applyFill="1" applyBorder="1"/>
    <xf numFmtId="2" fontId="4" fillId="2" borderId="13" xfId="0" applyNumberFormat="1" applyFont="1" applyFill="1" applyBorder="1"/>
    <xf numFmtId="4" fontId="4" fillId="2" borderId="13" xfId="0" applyNumberFormat="1" applyFont="1" applyFill="1" applyBorder="1"/>
    <xf numFmtId="4" fontId="4" fillId="2" borderId="10" xfId="0" applyNumberFormat="1" applyFont="1" applyFill="1" applyBorder="1"/>
    <xf numFmtId="2" fontId="2" fillId="2" borderId="8" xfId="0" applyNumberFormat="1" applyFont="1" applyFill="1" applyBorder="1"/>
    <xf numFmtId="0" fontId="0" fillId="0" borderId="14" xfId="0" applyBorder="1"/>
    <xf numFmtId="0" fontId="0" fillId="0" borderId="15" xfId="0" applyBorder="1"/>
    <xf numFmtId="0" fontId="3" fillId="0" borderId="15" xfId="0" applyFont="1" applyBorder="1"/>
    <xf numFmtId="0" fontId="2" fillId="0" borderId="15" xfId="0" applyFont="1" applyBorder="1"/>
    <xf numFmtId="0" fontId="0" fillId="0" borderId="16" xfId="0" applyBorder="1"/>
    <xf numFmtId="0" fontId="2" fillId="0" borderId="17" xfId="0" applyFont="1" applyBorder="1"/>
    <xf numFmtId="0" fontId="2" fillId="0" borderId="18" xfId="0" applyFont="1" applyBorder="1"/>
    <xf numFmtId="14" fontId="2" fillId="0" borderId="17" xfId="0" applyNumberFormat="1" applyFont="1" applyBorder="1"/>
    <xf numFmtId="3" fontId="2" fillId="0" borderId="17" xfId="0" applyNumberFormat="1" applyFont="1" applyBorder="1"/>
    <xf numFmtId="0" fontId="2" fillId="2" borderId="19" xfId="0" applyFont="1" applyFill="1" applyBorder="1" applyAlignment="1">
      <alignment horizontal="center" vertical="top" wrapText="1"/>
    </xf>
    <xf numFmtId="14" fontId="2" fillId="0" borderId="20" xfId="0" applyNumberFormat="1" applyFont="1" applyBorder="1"/>
    <xf numFmtId="0" fontId="0" fillId="3" borderId="0" xfId="0" applyFill="1" applyBorder="1"/>
    <xf numFmtId="14" fontId="2" fillId="2" borderId="18" xfId="0" applyNumberFormat="1" applyFont="1" applyFill="1" applyBorder="1"/>
    <xf numFmtId="4" fontId="2" fillId="2" borderId="18" xfId="0" applyNumberFormat="1" applyFont="1" applyFill="1" applyBorder="1"/>
    <xf numFmtId="3" fontId="2" fillId="0" borderId="21" xfId="0" applyNumberFormat="1" applyFont="1" applyBorder="1"/>
    <xf numFmtId="3" fontId="2" fillId="0" borderId="22" xfId="0" applyNumberFormat="1" applyFont="1" applyBorder="1"/>
    <xf numFmtId="4" fontId="2" fillId="2" borderId="23" xfId="0" applyNumberFormat="1" applyFont="1" applyFill="1" applyBorder="1"/>
    <xf numFmtId="3" fontId="2" fillId="0" borderId="18" xfId="0" applyNumberFormat="1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E1" workbookViewId="0">
      <selection activeCell="K1" sqref="K1"/>
    </sheetView>
  </sheetViews>
  <sheetFormatPr baseColWidth="10" defaultColWidth="8.83203125" defaultRowHeight="14" x14ac:dyDescent="0"/>
  <cols>
    <col min="3" max="3" width="12.5" customWidth="1"/>
    <col min="4" max="4" width="12" customWidth="1"/>
    <col min="5" max="5" width="10.6640625" customWidth="1"/>
    <col min="6" max="6" width="10.83203125" customWidth="1"/>
    <col min="9" max="9" width="11" customWidth="1"/>
    <col min="10" max="10" width="15.5" customWidth="1"/>
    <col min="11" max="11" width="21" customWidth="1"/>
    <col min="12" max="12" width="10.6640625" customWidth="1"/>
    <col min="13" max="13" width="8.6640625" customWidth="1"/>
    <col min="14" max="14" width="9.33203125" customWidth="1"/>
    <col min="15" max="15" width="12.6640625" customWidth="1"/>
    <col min="16" max="16" width="10.83203125" customWidth="1"/>
    <col min="17" max="17" width="11.5" customWidth="1"/>
    <col min="18" max="18" width="10.83203125" customWidth="1"/>
  </cols>
  <sheetData>
    <row r="1" spans="1:19" ht="15">
      <c r="B1" s="11"/>
      <c r="C1" s="12"/>
      <c r="D1" s="49"/>
      <c r="E1" s="50"/>
      <c r="F1" s="50"/>
      <c r="G1" s="51" t="s">
        <v>21</v>
      </c>
      <c r="H1" s="52"/>
      <c r="I1" s="52"/>
      <c r="J1" s="52"/>
      <c r="K1" s="52"/>
      <c r="L1" s="52" t="s">
        <v>31</v>
      </c>
      <c r="M1" s="52"/>
      <c r="N1" s="52"/>
      <c r="O1" s="52"/>
      <c r="P1" s="52" t="s">
        <v>32</v>
      </c>
      <c r="Q1" s="50"/>
      <c r="R1" s="53"/>
    </row>
    <row r="2" spans="1:19" ht="15">
      <c r="A2" s="1"/>
      <c r="B2" s="13"/>
      <c r="C2" s="2"/>
      <c r="D2" s="54"/>
      <c r="E2" s="2"/>
      <c r="F2" s="2"/>
      <c r="G2" s="2"/>
      <c r="H2" s="2" t="s">
        <v>22</v>
      </c>
      <c r="I2" s="2" t="s">
        <v>29</v>
      </c>
      <c r="J2" s="2"/>
      <c r="K2" s="2"/>
      <c r="L2" s="14">
        <v>0.05</v>
      </c>
      <c r="M2" s="14" t="s">
        <v>23</v>
      </c>
      <c r="N2" s="2"/>
      <c r="O2" s="2"/>
      <c r="P2" s="15">
        <f>D13/D29</f>
        <v>33.54553817847286</v>
      </c>
      <c r="Q2" s="2" t="s">
        <v>30</v>
      </c>
      <c r="R2" s="55"/>
      <c r="S2" s="1"/>
    </row>
    <row r="3" spans="1:19" ht="15">
      <c r="A3" s="1"/>
      <c r="B3" s="13"/>
      <c r="C3" s="2"/>
      <c r="D3" s="54"/>
      <c r="E3" s="2"/>
      <c r="F3" s="2"/>
      <c r="G3" s="2"/>
      <c r="H3" s="2" t="s">
        <v>24</v>
      </c>
      <c r="I3" s="2"/>
      <c r="J3" s="2"/>
      <c r="K3" s="2"/>
      <c r="L3" s="14">
        <f>E14/E13</f>
        <v>0.68970101822426877</v>
      </c>
      <c r="M3" s="14"/>
      <c r="N3" s="2"/>
      <c r="O3" s="2"/>
      <c r="P3" s="16">
        <f t="shared" ref="P3:P8" si="0">L3</f>
        <v>0.68970101822426877</v>
      </c>
      <c r="Q3" s="2"/>
      <c r="R3" s="55"/>
      <c r="S3" s="1"/>
    </row>
    <row r="4" spans="1:19" ht="15">
      <c r="A4" s="1"/>
      <c r="B4" s="13"/>
      <c r="C4" s="2"/>
      <c r="D4" s="54"/>
      <c r="E4" s="2"/>
      <c r="F4" s="2"/>
      <c r="G4" s="2"/>
      <c r="H4" s="2" t="s">
        <v>25</v>
      </c>
      <c r="I4" s="2"/>
      <c r="J4" s="2"/>
      <c r="K4" s="2"/>
      <c r="L4" s="14">
        <f>E17/E13</f>
        <v>0.18088073156495232</v>
      </c>
      <c r="M4" s="14"/>
      <c r="N4" s="2"/>
      <c r="O4" s="2"/>
      <c r="P4" s="16">
        <f t="shared" si="0"/>
        <v>0.18088073156495232</v>
      </c>
      <c r="Q4" s="2"/>
      <c r="R4" s="55"/>
      <c r="S4" s="1"/>
    </row>
    <row r="5" spans="1:19" ht="15">
      <c r="A5" s="1"/>
      <c r="B5" s="13"/>
      <c r="C5" s="2"/>
      <c r="D5" s="54"/>
      <c r="E5" s="2"/>
      <c r="F5" s="2"/>
      <c r="G5" s="2"/>
      <c r="H5" s="2" t="s">
        <v>35</v>
      </c>
      <c r="I5" s="2"/>
      <c r="J5" s="2"/>
      <c r="K5" s="2"/>
      <c r="L5" s="14">
        <f>E18/E13</f>
        <v>4.1507231337959659E-3</v>
      </c>
      <c r="M5" s="14"/>
      <c r="N5" s="2"/>
      <c r="O5" s="2"/>
      <c r="P5" s="16">
        <f t="shared" si="0"/>
        <v>4.1507231337959659E-3</v>
      </c>
      <c r="Q5" s="2"/>
      <c r="R5" s="55"/>
      <c r="S5" s="1"/>
    </row>
    <row r="6" spans="1:19" ht="15">
      <c r="A6" s="1"/>
      <c r="B6" s="13"/>
      <c r="C6" s="2"/>
      <c r="D6" s="54"/>
      <c r="E6" s="2"/>
      <c r="F6" s="2"/>
      <c r="G6" s="2"/>
      <c r="H6" s="2" t="s">
        <v>26</v>
      </c>
      <c r="I6" s="2"/>
      <c r="J6" s="2"/>
      <c r="K6" s="2"/>
      <c r="L6" s="14">
        <f>E19/E13</f>
        <v>2.3963940592775148E-2</v>
      </c>
      <c r="M6" s="14"/>
      <c r="N6" s="2"/>
      <c r="O6" s="2"/>
      <c r="P6" s="16">
        <f t="shared" si="0"/>
        <v>2.3963940592775148E-2</v>
      </c>
      <c r="Q6" s="2"/>
      <c r="R6" s="55"/>
      <c r="S6" s="1"/>
    </row>
    <row r="7" spans="1:19" ht="15">
      <c r="A7" s="1"/>
      <c r="B7" s="13"/>
      <c r="C7" s="2"/>
      <c r="D7" s="54"/>
      <c r="E7" s="2"/>
      <c r="F7" s="2"/>
      <c r="G7" s="2"/>
      <c r="H7" s="2" t="s">
        <v>27</v>
      </c>
      <c r="I7" s="2"/>
      <c r="J7" s="2"/>
      <c r="K7" s="2"/>
      <c r="L7" s="14">
        <f>E20/E13</f>
        <v>5.8369544069005776E-3</v>
      </c>
      <c r="M7" s="14"/>
      <c r="N7" s="2"/>
      <c r="O7" s="2"/>
      <c r="P7" s="16">
        <f t="shared" si="0"/>
        <v>5.8369544069005776E-3</v>
      </c>
      <c r="Q7" s="2"/>
      <c r="R7" s="55"/>
      <c r="S7" s="1"/>
    </row>
    <row r="8" spans="1:19" ht="15">
      <c r="A8" s="1"/>
      <c r="B8" s="13"/>
      <c r="C8" s="2"/>
      <c r="D8" s="54"/>
      <c r="E8" s="2"/>
      <c r="F8" s="2"/>
      <c r="G8" s="2"/>
      <c r="H8" s="2" t="s">
        <v>28</v>
      </c>
      <c r="I8" s="2"/>
      <c r="J8" s="2"/>
      <c r="K8" s="2"/>
      <c r="L8" s="14">
        <f>E23/E22</f>
        <v>0.37873641304347827</v>
      </c>
      <c r="M8" s="14"/>
      <c r="N8" s="2"/>
      <c r="O8" s="2"/>
      <c r="P8" s="16">
        <f t="shared" si="0"/>
        <v>0.37873641304347827</v>
      </c>
      <c r="Q8" s="2"/>
      <c r="R8" s="55"/>
      <c r="S8" s="1"/>
    </row>
    <row r="9" spans="1:19" ht="15">
      <c r="A9" s="1"/>
      <c r="B9" s="13"/>
      <c r="C9" s="2"/>
      <c r="D9" s="5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55"/>
      <c r="S9" s="1"/>
    </row>
    <row r="10" spans="1:19" ht="15">
      <c r="A10" s="1"/>
      <c r="B10" s="13"/>
      <c r="C10" s="3"/>
      <c r="D10" s="56"/>
      <c r="E10" s="3"/>
      <c r="F10" s="3"/>
      <c r="G10" s="2"/>
      <c r="H10" s="2" t="s">
        <v>34</v>
      </c>
      <c r="I10" s="2"/>
      <c r="J10" s="2"/>
      <c r="K10" s="2"/>
      <c r="L10" s="2"/>
      <c r="M10" s="2"/>
      <c r="N10" s="2"/>
      <c r="O10" s="2"/>
      <c r="P10" s="2"/>
      <c r="Q10" s="2"/>
      <c r="R10" s="55"/>
      <c r="S10" s="1"/>
    </row>
    <row r="11" spans="1:19" ht="45">
      <c r="A11" s="1"/>
      <c r="B11" s="13"/>
      <c r="C11" s="4"/>
      <c r="D11" s="57"/>
      <c r="E11" s="4"/>
      <c r="F11" s="4"/>
      <c r="G11" s="5"/>
      <c r="H11" s="5"/>
      <c r="I11" s="5"/>
      <c r="J11" s="5"/>
      <c r="K11" s="5"/>
      <c r="L11" s="32" t="s">
        <v>0</v>
      </c>
      <c r="M11" s="36" t="s">
        <v>1</v>
      </c>
      <c r="N11" s="37" t="s">
        <v>36</v>
      </c>
      <c r="O11" s="26" t="s">
        <v>33</v>
      </c>
      <c r="P11" s="32" t="s">
        <v>0</v>
      </c>
      <c r="Q11" s="36" t="s">
        <v>1</v>
      </c>
      <c r="R11" s="58" t="s">
        <v>36</v>
      </c>
      <c r="S11" s="6"/>
    </row>
    <row r="12" spans="1:19" ht="16" thickBot="1">
      <c r="A12" s="1"/>
      <c r="B12" s="13"/>
      <c r="C12" s="7">
        <v>38751</v>
      </c>
      <c r="D12" s="59">
        <v>38380</v>
      </c>
      <c r="E12" s="7">
        <v>38016</v>
      </c>
      <c r="F12" s="7">
        <v>37652</v>
      </c>
      <c r="G12" s="2"/>
      <c r="H12" s="2"/>
      <c r="I12" s="2" t="s">
        <v>2</v>
      </c>
      <c r="J12" s="2"/>
      <c r="K12" s="2"/>
      <c r="L12" s="33"/>
      <c r="M12" s="24"/>
      <c r="N12" s="43"/>
      <c r="O12" s="60"/>
      <c r="P12" s="38"/>
      <c r="Q12" s="39"/>
      <c r="R12" s="61"/>
      <c r="S12" s="1"/>
    </row>
    <row r="13" spans="1:19" ht="16" thickTop="1">
      <c r="A13" s="1" t="s">
        <v>3</v>
      </c>
      <c r="B13" s="13"/>
      <c r="C13" s="4">
        <v>43243</v>
      </c>
      <c r="D13" s="57">
        <v>36464</v>
      </c>
      <c r="E13" s="4">
        <v>30838</v>
      </c>
      <c r="F13" s="4">
        <v>26112</v>
      </c>
      <c r="G13" s="2"/>
      <c r="H13" s="2"/>
      <c r="I13" s="2"/>
      <c r="J13" s="2" t="s">
        <v>3</v>
      </c>
      <c r="K13" s="2"/>
      <c r="L13" s="34">
        <f>O13*(1+L2)</f>
        <v>34.012500000000003</v>
      </c>
      <c r="M13" s="20">
        <f>D13/D29</f>
        <v>33.54553817847286</v>
      </c>
      <c r="N13" s="44">
        <f>M13-L13</f>
        <v>-0.46696182152714272</v>
      </c>
      <c r="O13" s="27">
        <f>E13/E29</f>
        <v>32.392857142857146</v>
      </c>
      <c r="P13" s="40">
        <f>Q13</f>
        <v>33.54553817847286</v>
      </c>
      <c r="Q13" s="21">
        <f>D13/D29</f>
        <v>33.54553817847286</v>
      </c>
      <c r="R13" s="62">
        <f>Q13-P13</f>
        <v>0</v>
      </c>
      <c r="S13" s="1"/>
    </row>
    <row r="14" spans="1:19" ht="15">
      <c r="A14" s="1" t="s">
        <v>4</v>
      </c>
      <c r="B14" s="13"/>
      <c r="C14" s="8">
        <v>28443</v>
      </c>
      <c r="D14" s="63">
        <v>24208</v>
      </c>
      <c r="E14" s="8">
        <v>21269</v>
      </c>
      <c r="F14" s="9">
        <v>18164</v>
      </c>
      <c r="G14" s="2"/>
      <c r="H14" s="2"/>
      <c r="I14" s="2"/>
      <c r="J14" s="2" t="s">
        <v>4</v>
      </c>
      <c r="K14" s="2"/>
      <c r="L14" s="34">
        <f>L13*L3</f>
        <v>23.458455882352943</v>
      </c>
      <c r="M14" s="20">
        <f>D14/D29</f>
        <v>22.270469181232752</v>
      </c>
      <c r="N14" s="44">
        <f t="shared" ref="N14:N26" si="1">M14-L14</f>
        <v>-1.1879867011201917</v>
      </c>
      <c r="O14" s="28">
        <f>E14/E29</f>
        <v>22.341386554621849</v>
      </c>
      <c r="P14" s="40">
        <f>P13*P3</f>
        <v>23.136391838573815</v>
      </c>
      <c r="Q14" s="21">
        <f>D14/D29</f>
        <v>22.270469181232752</v>
      </c>
      <c r="R14" s="62">
        <f t="shared" ref="R14:R26" si="2">Q14-P14</f>
        <v>-0.86592265734106277</v>
      </c>
      <c r="S14" s="1"/>
    </row>
    <row r="15" spans="1:19" ht="15">
      <c r="A15" s="1" t="s">
        <v>5</v>
      </c>
      <c r="B15" s="13"/>
      <c r="C15" s="4">
        <f>C13-C14</f>
        <v>14800</v>
      </c>
      <c r="D15" s="57">
        <f>D13-D14</f>
        <v>12256</v>
      </c>
      <c r="E15" s="4">
        <f>E13-E14</f>
        <v>9569</v>
      </c>
      <c r="F15" s="2">
        <v>7948</v>
      </c>
      <c r="G15" s="2"/>
      <c r="H15" s="2"/>
      <c r="I15" s="2"/>
      <c r="J15" s="2" t="s">
        <v>5</v>
      </c>
      <c r="K15" s="2"/>
      <c r="L15" s="35">
        <f>L13-L14</f>
        <v>10.554044117647059</v>
      </c>
      <c r="M15" s="25">
        <f>D15/D29</f>
        <v>11.27506899724011</v>
      </c>
      <c r="N15" s="44">
        <f t="shared" si="1"/>
        <v>0.72102487959305073</v>
      </c>
      <c r="O15" s="29">
        <f>E15/E29</f>
        <v>10.051470588235293</v>
      </c>
      <c r="P15" s="42">
        <f>P13-P14</f>
        <v>10.409146339899046</v>
      </c>
      <c r="Q15" s="22">
        <f>D15/D29</f>
        <v>11.27506899724011</v>
      </c>
      <c r="R15" s="62">
        <f t="shared" si="2"/>
        <v>0.86592265734106455</v>
      </c>
      <c r="S15" s="1"/>
    </row>
    <row r="16" spans="1:19" ht="15">
      <c r="A16" s="1" t="s">
        <v>6</v>
      </c>
      <c r="B16" s="13"/>
      <c r="C16" s="4"/>
      <c r="D16" s="57"/>
      <c r="E16" s="4"/>
      <c r="F16" s="2"/>
      <c r="G16" s="2"/>
      <c r="H16" s="2"/>
      <c r="I16" s="2"/>
      <c r="J16" s="2" t="s">
        <v>6</v>
      </c>
      <c r="K16" s="2"/>
      <c r="L16" s="33"/>
      <c r="M16" s="24"/>
      <c r="N16" s="44"/>
      <c r="O16" s="28"/>
      <c r="P16" s="41"/>
      <c r="Q16" s="21"/>
      <c r="R16" s="62"/>
      <c r="S16" s="1"/>
    </row>
    <row r="17" spans="1:19" ht="15">
      <c r="A17" s="1"/>
      <c r="B17" s="13" t="s">
        <v>7</v>
      </c>
      <c r="C17" s="4">
        <v>9014</v>
      </c>
      <c r="D17" s="57">
        <v>7562</v>
      </c>
      <c r="E17" s="4">
        <v>5578</v>
      </c>
      <c r="F17" s="4">
        <v>4625</v>
      </c>
      <c r="G17" s="2"/>
      <c r="H17" s="2"/>
      <c r="I17" s="2"/>
      <c r="J17" s="2"/>
      <c r="K17" s="17" t="s">
        <v>7</v>
      </c>
      <c r="L17" s="34">
        <f>L13*L4</f>
        <v>6.1522058823529413</v>
      </c>
      <c r="M17" s="20">
        <f>D17/D29</f>
        <v>6.9567617295308191</v>
      </c>
      <c r="N17" s="44">
        <f t="shared" si="1"/>
        <v>0.80455584717787776</v>
      </c>
      <c r="O17" s="28">
        <f>E17/E29</f>
        <v>5.8592436974789912</v>
      </c>
      <c r="P17" s="40">
        <f>P13*P4</f>
        <v>6.067741486462209</v>
      </c>
      <c r="Q17" s="21">
        <f>M17</f>
        <v>6.9567617295308191</v>
      </c>
      <c r="R17" s="62">
        <f t="shared" si="2"/>
        <v>0.88902024306861005</v>
      </c>
      <c r="S17" s="1"/>
    </row>
    <row r="18" spans="1:19" ht="15">
      <c r="A18" s="1"/>
      <c r="B18" s="13" t="s">
        <v>8</v>
      </c>
      <c r="C18" s="4">
        <v>142</v>
      </c>
      <c r="D18" s="57">
        <v>123</v>
      </c>
      <c r="E18" s="4">
        <v>128</v>
      </c>
      <c r="F18" s="4">
        <v>129</v>
      </c>
      <c r="G18" s="2"/>
      <c r="H18" s="2"/>
      <c r="I18" s="2"/>
      <c r="J18" s="2"/>
      <c r="K18" s="2" t="s">
        <v>18</v>
      </c>
      <c r="L18" s="34">
        <f>L13*L5</f>
        <v>0.14117647058823529</v>
      </c>
      <c r="M18" s="20">
        <f>D18/D29</f>
        <v>0.11315547378104876</v>
      </c>
      <c r="N18" s="44">
        <f t="shared" si="1"/>
        <v>-2.8020996807186532E-2</v>
      </c>
      <c r="O18" s="27">
        <f>E18/E29</f>
        <v>0.13445378151260504</v>
      </c>
      <c r="P18" s="40">
        <f>P13*P5</f>
        <v>0.1392382413530231</v>
      </c>
      <c r="Q18" s="21">
        <f t="shared" ref="Q18:Q26" si="3">M18</f>
        <v>0.11315547378104876</v>
      </c>
      <c r="R18" s="62">
        <f t="shared" si="2"/>
        <v>-2.6082767571974336E-2</v>
      </c>
      <c r="S18" s="1"/>
    </row>
    <row r="19" spans="1:19" ht="15">
      <c r="A19" s="1"/>
      <c r="B19" s="13" t="s">
        <v>9</v>
      </c>
      <c r="C19" s="4">
        <v>980</v>
      </c>
      <c r="D19" s="57">
        <v>859</v>
      </c>
      <c r="E19" s="4">
        <v>739</v>
      </c>
      <c r="F19" s="4">
        <v>640</v>
      </c>
      <c r="G19" s="2"/>
      <c r="H19" s="2"/>
      <c r="I19" s="2"/>
      <c r="J19" s="2"/>
      <c r="K19" s="2" t="s">
        <v>9</v>
      </c>
      <c r="L19" s="34">
        <f>L13*L6</f>
        <v>0.81507352941176481</v>
      </c>
      <c r="M19" s="20">
        <f>D19/D29</f>
        <v>0.7902483900643974</v>
      </c>
      <c r="N19" s="44">
        <f t="shared" si="1"/>
        <v>-2.4825139347367409E-2</v>
      </c>
      <c r="O19" s="28">
        <f>E19/E29</f>
        <v>0.77626050420168069</v>
      </c>
      <c r="P19" s="40">
        <f>P13*P6</f>
        <v>0.80388328406159426</v>
      </c>
      <c r="Q19" s="21">
        <f t="shared" si="3"/>
        <v>0.7902483900643974</v>
      </c>
      <c r="R19" s="62">
        <f t="shared" si="2"/>
        <v>-1.3634893997196862E-2</v>
      </c>
      <c r="S19" s="1"/>
    </row>
    <row r="20" spans="1:19" ht="15">
      <c r="A20" s="1"/>
      <c r="B20" s="13" t="s">
        <v>10</v>
      </c>
      <c r="C20" s="8">
        <v>158</v>
      </c>
      <c r="D20" s="63">
        <v>176</v>
      </c>
      <c r="E20" s="8">
        <v>180</v>
      </c>
      <c r="F20" s="8">
        <v>182</v>
      </c>
      <c r="G20" s="2"/>
      <c r="H20" s="2"/>
      <c r="I20" s="2"/>
      <c r="J20" s="2"/>
      <c r="K20" s="2" t="s">
        <v>10</v>
      </c>
      <c r="L20" s="34">
        <f>L13*L7</f>
        <v>0.1985294117647059</v>
      </c>
      <c r="M20" s="20">
        <f>D20/D29</f>
        <v>0.16191352345906163</v>
      </c>
      <c r="N20" s="44">
        <f t="shared" si="1"/>
        <v>-3.6615888305644273E-2</v>
      </c>
      <c r="O20" s="27">
        <f>E20/E29</f>
        <v>0.18907563025210083</v>
      </c>
      <c r="P20" s="40">
        <f>P13*P7</f>
        <v>0.19580377690268874</v>
      </c>
      <c r="Q20" s="21">
        <f t="shared" si="3"/>
        <v>0.16191352345906163</v>
      </c>
      <c r="R20" s="62">
        <f t="shared" si="2"/>
        <v>-3.3890253443627116E-2</v>
      </c>
      <c r="S20" s="1"/>
    </row>
    <row r="21" spans="1:19" ht="15">
      <c r="A21" s="1"/>
      <c r="B21" s="13" t="s">
        <v>11</v>
      </c>
      <c r="C21" s="10">
        <f>SUM(C17:C20)</f>
        <v>10294</v>
      </c>
      <c r="D21" s="64">
        <f>SUM(D17:D20)</f>
        <v>8720</v>
      </c>
      <c r="E21" s="10">
        <f>SUM(E17:E20)</f>
        <v>6625</v>
      </c>
      <c r="F21" s="10">
        <v>5576</v>
      </c>
      <c r="G21" s="2"/>
      <c r="H21" s="2"/>
      <c r="I21" s="2"/>
      <c r="J21" s="2"/>
      <c r="K21" s="2" t="s">
        <v>11</v>
      </c>
      <c r="L21" s="35">
        <f>SUM(L17:L20)</f>
        <v>7.3069852941176476</v>
      </c>
      <c r="M21" s="25">
        <f>SUM(M17:M20)</f>
        <v>8.0220791168353269</v>
      </c>
      <c r="N21" s="44">
        <f t="shared" si="1"/>
        <v>0.71509382271767929</v>
      </c>
      <c r="O21" s="30">
        <f>SUM(O17:O20)</f>
        <v>6.9590336134453787</v>
      </c>
      <c r="P21" s="42">
        <f>SUM(P17:P20)</f>
        <v>7.2066667887795157</v>
      </c>
      <c r="Q21" s="22">
        <f t="shared" si="3"/>
        <v>8.0220791168353269</v>
      </c>
      <c r="R21" s="62">
        <f t="shared" si="2"/>
        <v>0.81541232805581121</v>
      </c>
      <c r="S21" s="1"/>
    </row>
    <row r="22" spans="1:19" ht="15">
      <c r="A22" s="1" t="s">
        <v>12</v>
      </c>
      <c r="B22" s="13"/>
      <c r="C22" s="4">
        <f>C15-C21</f>
        <v>4506</v>
      </c>
      <c r="D22" s="57">
        <f>D15-D21</f>
        <v>3536</v>
      </c>
      <c r="E22" s="4">
        <f>E15-E21</f>
        <v>2944</v>
      </c>
      <c r="F22" s="4">
        <v>2372</v>
      </c>
      <c r="G22" s="2"/>
      <c r="H22" s="2"/>
      <c r="I22" s="2"/>
      <c r="J22" s="2" t="s">
        <v>12</v>
      </c>
      <c r="K22" s="2"/>
      <c r="L22" s="34">
        <f>L15-L21</f>
        <v>3.2470588235294118</v>
      </c>
      <c r="M22" s="20">
        <f>D22/D29</f>
        <v>3.2529898804047837</v>
      </c>
      <c r="N22" s="44">
        <f t="shared" si="1"/>
        <v>5.9310568753718762E-3</v>
      </c>
      <c r="O22" s="27">
        <f>E22/E29</f>
        <v>3.0924369747899161</v>
      </c>
      <c r="P22" s="40">
        <f>P15-P21</f>
        <v>3.2024795511195299</v>
      </c>
      <c r="Q22" s="21">
        <f t="shared" si="3"/>
        <v>3.2529898804047837</v>
      </c>
      <c r="R22" s="62">
        <f t="shared" si="2"/>
        <v>5.0510329285253786E-2</v>
      </c>
      <c r="S22" s="1"/>
    </row>
    <row r="23" spans="1:19" ht="15">
      <c r="A23" s="1" t="s">
        <v>13</v>
      </c>
      <c r="B23" s="13"/>
      <c r="C23" s="8">
        <v>1735</v>
      </c>
      <c r="D23" s="63">
        <v>1360</v>
      </c>
      <c r="E23" s="8">
        <v>1115</v>
      </c>
      <c r="F23" s="8">
        <v>893</v>
      </c>
      <c r="G23" s="2"/>
      <c r="H23" s="2"/>
      <c r="I23" s="2"/>
      <c r="J23" s="2" t="s">
        <v>13</v>
      </c>
      <c r="K23" s="2"/>
      <c r="L23" s="34">
        <f>L22*L8</f>
        <v>1.2297794117647058</v>
      </c>
      <c r="M23" s="20">
        <f>D23/D29</f>
        <v>1.25114995400184</v>
      </c>
      <c r="N23" s="44">
        <f t="shared" si="1"/>
        <v>2.1370542237134194E-2</v>
      </c>
      <c r="O23" s="28">
        <f>E23/E29</f>
        <v>1.171218487394958</v>
      </c>
      <c r="P23" s="40">
        <f>P22*P8</f>
        <v>1.2128956180360992</v>
      </c>
      <c r="Q23" s="21">
        <f t="shared" si="3"/>
        <v>1.25114995400184</v>
      </c>
      <c r="R23" s="62">
        <f t="shared" si="2"/>
        <v>3.8254335965740793E-2</v>
      </c>
      <c r="S23" s="1"/>
    </row>
    <row r="24" spans="1:19" ht="15">
      <c r="A24" s="1" t="s">
        <v>14</v>
      </c>
      <c r="B24" s="13"/>
      <c r="C24" s="4">
        <f>C22-C23</f>
        <v>2771</v>
      </c>
      <c r="D24" s="57">
        <f>D22-D23</f>
        <v>2176</v>
      </c>
      <c r="E24" s="4">
        <f>E22-E23</f>
        <v>1829</v>
      </c>
      <c r="F24" s="4">
        <v>1479</v>
      </c>
      <c r="G24" s="2"/>
      <c r="H24" s="2"/>
      <c r="I24" s="2"/>
      <c r="J24" s="2" t="s">
        <v>19</v>
      </c>
      <c r="K24" s="2"/>
      <c r="L24" s="34">
        <f>L22-L23</f>
        <v>2.0172794117647062</v>
      </c>
      <c r="M24" s="20">
        <f>D24/D29</f>
        <v>2.0018399264029441</v>
      </c>
      <c r="N24" s="44">
        <f t="shared" si="1"/>
        <v>-1.5439485361762095E-2</v>
      </c>
      <c r="O24" s="27">
        <f>E24/E29</f>
        <v>1.921218487394958</v>
      </c>
      <c r="P24" s="40">
        <f>P22-P23</f>
        <v>1.9895839330834306</v>
      </c>
      <c r="Q24" s="21">
        <f t="shared" si="3"/>
        <v>2.0018399264029441</v>
      </c>
      <c r="R24" s="62">
        <f t="shared" si="2"/>
        <v>1.2255993319513436E-2</v>
      </c>
      <c r="S24" s="1"/>
    </row>
    <row r="25" spans="1:19" ht="15">
      <c r="A25" s="1" t="s">
        <v>15</v>
      </c>
      <c r="B25" s="13"/>
      <c r="C25" s="8">
        <v>0</v>
      </c>
      <c r="D25" s="63">
        <v>0</v>
      </c>
      <c r="E25" s="8">
        <v>15</v>
      </c>
      <c r="F25" s="8">
        <v>12</v>
      </c>
      <c r="G25" s="2"/>
      <c r="H25" s="2"/>
      <c r="I25" s="2"/>
      <c r="J25" s="2" t="s">
        <v>20</v>
      </c>
      <c r="K25" s="2"/>
      <c r="L25" s="34">
        <v>0</v>
      </c>
      <c r="M25" s="20">
        <f>D25/D29</f>
        <v>0</v>
      </c>
      <c r="N25" s="44">
        <f t="shared" si="1"/>
        <v>0</v>
      </c>
      <c r="O25" s="28">
        <f>E25/E29</f>
        <v>1.5756302521008403E-2</v>
      </c>
      <c r="P25" s="40">
        <v>0</v>
      </c>
      <c r="Q25" s="21">
        <f t="shared" si="3"/>
        <v>0</v>
      </c>
      <c r="R25" s="62">
        <f t="shared" si="2"/>
        <v>0</v>
      </c>
      <c r="S25" s="1"/>
    </row>
    <row r="26" spans="1:19" ht="16" thickBot="1">
      <c r="A26" s="1" t="s">
        <v>16</v>
      </c>
      <c r="B26" s="13"/>
      <c r="C26" s="4">
        <f>C24+C25</f>
        <v>2771</v>
      </c>
      <c r="D26" s="57">
        <f>D24+D25</f>
        <v>2176</v>
      </c>
      <c r="E26" s="4">
        <f>E24+E25</f>
        <v>1844</v>
      </c>
      <c r="F26" s="4">
        <v>1491</v>
      </c>
      <c r="G26" s="2"/>
      <c r="H26" s="2"/>
      <c r="I26" s="2"/>
      <c r="J26" s="2" t="s">
        <v>16</v>
      </c>
      <c r="K26" s="2"/>
      <c r="L26" s="45">
        <f>L24+L25</f>
        <v>2.0172794117647062</v>
      </c>
      <c r="M26" s="23">
        <f>D26/D29</f>
        <v>2.0018399264029441</v>
      </c>
      <c r="N26" s="48">
        <f t="shared" si="1"/>
        <v>-1.5439485361762095E-2</v>
      </c>
      <c r="O26" s="31">
        <f>E26/E29</f>
        <v>1.9369747899159664</v>
      </c>
      <c r="P26" s="46">
        <f>P24-P25</f>
        <v>1.9895839330834306</v>
      </c>
      <c r="Q26" s="47">
        <f t="shared" si="3"/>
        <v>2.0018399264029441</v>
      </c>
      <c r="R26" s="65">
        <f t="shared" si="2"/>
        <v>1.2255993319513436E-2</v>
      </c>
      <c r="S26" s="1"/>
    </row>
    <row r="27" spans="1:19" ht="16" thickTop="1">
      <c r="A27" s="1"/>
      <c r="B27" s="13"/>
      <c r="C27" s="4"/>
      <c r="D27" s="57"/>
      <c r="E27" s="4"/>
      <c r="F27" s="2"/>
      <c r="G27" s="2"/>
      <c r="H27" s="2"/>
      <c r="I27" s="2"/>
      <c r="J27" s="2"/>
      <c r="K27" s="2"/>
      <c r="L27" s="2"/>
      <c r="M27" s="2"/>
      <c r="N27" s="2"/>
      <c r="O27" s="4"/>
      <c r="P27" s="4"/>
      <c r="Q27" s="4"/>
      <c r="R27" s="55"/>
      <c r="S27" s="1"/>
    </row>
    <row r="28" spans="1:19" ht="15">
      <c r="A28" s="1"/>
      <c r="B28" s="13"/>
      <c r="C28" s="4"/>
      <c r="D28" s="57"/>
      <c r="E28" s="4"/>
      <c r="F28" s="2"/>
      <c r="G28" s="2"/>
      <c r="H28" s="2"/>
      <c r="I28" s="2"/>
      <c r="J28" s="2"/>
      <c r="K28" s="2"/>
      <c r="L28" s="2"/>
      <c r="M28" s="2"/>
      <c r="N28" s="2"/>
      <c r="O28" s="4"/>
      <c r="P28" s="4"/>
      <c r="Q28" s="4"/>
      <c r="R28" s="55"/>
      <c r="S28" s="1"/>
    </row>
    <row r="29" spans="1:19" ht="15">
      <c r="A29" s="1" t="s">
        <v>17</v>
      </c>
      <c r="B29" s="13"/>
      <c r="C29" s="4">
        <v>1234</v>
      </c>
      <c r="D29" s="57">
        <v>1087</v>
      </c>
      <c r="E29" s="4">
        <v>952</v>
      </c>
      <c r="F29" s="4">
        <v>828</v>
      </c>
      <c r="G29" s="2"/>
      <c r="H29" s="2"/>
      <c r="I29" s="2"/>
      <c r="J29" s="2"/>
      <c r="K29" s="2"/>
      <c r="L29" s="2"/>
      <c r="M29" s="2"/>
      <c r="N29" s="2"/>
      <c r="O29" s="4"/>
      <c r="P29" s="4"/>
      <c r="Q29" s="4"/>
      <c r="R29" s="66"/>
      <c r="S29" s="1"/>
    </row>
    <row r="30" spans="1:19" ht="15">
      <c r="A30" s="1"/>
      <c r="B30" s="13"/>
      <c r="C30" s="2"/>
      <c r="D30" s="54"/>
      <c r="E30" s="2"/>
      <c r="F30" s="2"/>
      <c r="G30" s="2"/>
      <c r="H30" s="2"/>
      <c r="I30" s="2"/>
      <c r="J30" s="2"/>
      <c r="K30" s="2"/>
      <c r="L30" s="2"/>
      <c r="M30" s="2"/>
      <c r="N30" s="2"/>
      <c r="O30" s="4"/>
      <c r="P30" s="4"/>
      <c r="Q30" s="4"/>
      <c r="R30" s="66"/>
      <c r="S30" s="1"/>
    </row>
    <row r="31" spans="1:19" ht="15">
      <c r="A31" s="1"/>
      <c r="B31" s="13"/>
      <c r="C31" s="2"/>
      <c r="D31" s="54"/>
      <c r="E31" s="2"/>
      <c r="F31" s="2"/>
      <c r="G31" s="2"/>
      <c r="H31" s="2"/>
      <c r="I31" s="2"/>
      <c r="J31" s="2"/>
      <c r="K31" s="2"/>
      <c r="L31" s="2"/>
      <c r="M31" s="2"/>
      <c r="N31" s="2"/>
      <c r="O31" s="4"/>
      <c r="P31" s="4"/>
      <c r="Q31" s="4"/>
      <c r="R31" s="66"/>
      <c r="S31" s="1"/>
    </row>
    <row r="32" spans="1:19" ht="16" thickBot="1">
      <c r="A32" s="1"/>
      <c r="B32" s="18"/>
      <c r="C32" s="19"/>
      <c r="D32" s="67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9"/>
      <c r="S32" s="1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Kristina Cacaj</cp:lastModifiedBy>
  <dcterms:created xsi:type="dcterms:W3CDTF">2017-06-18T03:40:36Z</dcterms:created>
  <dcterms:modified xsi:type="dcterms:W3CDTF">2017-06-18T23:25:23Z</dcterms:modified>
</cp:coreProperties>
</file>